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gets\2021\"/>
    </mc:Choice>
  </mc:AlternateContent>
  <xr:revisionPtr revIDLastSave="0" documentId="13_ncr:1_{F8E844FE-B9B2-40BD-94DE-5BA2A3443777}" xr6:coauthVersionLast="47" xr6:coauthVersionMax="47" xr10:uidLastSave="{00000000-0000-0000-0000-000000000000}"/>
  <bookViews>
    <workbookView xWindow="-120" yWindow="-120" windowWidth="24240" windowHeight="13140" xr2:uid="{78F08FDD-2699-4149-9AD1-96D162E19537}"/>
  </bookViews>
  <sheets>
    <sheet name="Sheet1" sheetId="1" r:id="rId1"/>
  </sheets>
  <definedNames>
    <definedName name="_xlnm.Print_Area" localSheetId="0">Sheet1!$A$1:$F$142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22" i="1"/>
  <c r="E80" i="1"/>
  <c r="E87" i="1"/>
  <c r="E28" i="1"/>
  <c r="D80" i="1"/>
  <c r="C80" i="1"/>
  <c r="E53" i="1"/>
  <c r="E122" i="1"/>
  <c r="D122" i="1"/>
  <c r="C122" i="1"/>
  <c r="E114" i="1"/>
  <c r="D114" i="1"/>
  <c r="C114" i="1"/>
  <c r="E106" i="1"/>
  <c r="D95" i="1"/>
  <c r="D106" i="1" s="1"/>
  <c r="C95" i="1"/>
  <c r="C106" i="1" s="1"/>
  <c r="E92" i="1"/>
  <c r="D92" i="1"/>
  <c r="C92" i="1"/>
  <c r="D87" i="1"/>
  <c r="C87" i="1"/>
  <c r="E59" i="1"/>
  <c r="D59" i="1"/>
  <c r="D65" i="1" s="1"/>
  <c r="C59" i="1"/>
  <c r="C65" i="1" s="1"/>
  <c r="E48" i="1"/>
  <c r="D48" i="1"/>
  <c r="C48" i="1"/>
  <c r="E32" i="1"/>
  <c r="D32" i="1"/>
  <c r="C32" i="1"/>
  <c r="C39" i="1"/>
  <c r="E39" i="1"/>
  <c r="D39" i="1"/>
  <c r="E22" i="1"/>
  <c r="C22" i="1"/>
  <c r="D127" i="1" l="1"/>
  <c r="C127" i="1"/>
  <c r="E127" i="1"/>
  <c r="D41" i="1"/>
  <c r="E41" i="1"/>
  <c r="C41" i="1"/>
  <c r="C129" i="1" l="1"/>
  <c r="D129" i="1"/>
  <c r="E129" i="1"/>
</calcChain>
</file>

<file path=xl/sharedStrings.xml><?xml version="1.0" encoding="utf-8"?>
<sst xmlns="http://schemas.openxmlformats.org/spreadsheetml/2006/main" count="147" uniqueCount="145">
  <si>
    <t>Variance Notes</t>
  </si>
  <si>
    <t>REVENUE</t>
  </si>
  <si>
    <t>TAX REVENUE</t>
  </si>
  <si>
    <t>300111, 300112, 300113, 300190</t>
  </si>
  <si>
    <t>TOTAL TAX REVENUE</t>
  </si>
  <si>
    <t>Alberta School Fund Foundation</t>
  </si>
  <si>
    <t>Marquis Foundation (Seniors)</t>
  </si>
  <si>
    <t>ADMINISTRATION SALES &amp; SERVICES</t>
  </si>
  <si>
    <t>Interest Penalties</t>
  </si>
  <si>
    <t>Revenue - Own Sources</t>
  </si>
  <si>
    <t>Fortis Franchise Fee Revenues</t>
  </si>
  <si>
    <t>Revenue - Oil &amp; Gas</t>
  </si>
  <si>
    <t>Water Billings</t>
  </si>
  <si>
    <t>Bulk Water</t>
  </si>
  <si>
    <t>Utilities Other</t>
  </si>
  <si>
    <t>Sewer / Stormwater Billing</t>
  </si>
  <si>
    <t>Garbage Fee</t>
  </si>
  <si>
    <t>TOTAL ADMINISTRATION SALES &amp; SERVICES</t>
  </si>
  <si>
    <t>POST OFFICE</t>
  </si>
  <si>
    <t>Inventory Sales</t>
  </si>
  <si>
    <t>Other Fees/Service</t>
  </si>
  <si>
    <t>Operating Subsidy</t>
  </si>
  <si>
    <t>TOTAL POST OFFICE</t>
  </si>
  <si>
    <t>OPERATING GRANT REVENUE</t>
  </si>
  <si>
    <t>Municipal Sustainability Initiative (MSI) Operating</t>
  </si>
  <si>
    <t>TOTAL OPERATING GRANT REVENUE</t>
  </si>
  <si>
    <t>OTHER INCOME</t>
  </si>
  <si>
    <t>Milo Water Co-op</t>
  </si>
  <si>
    <t>TOTAL OTHER INCOME</t>
  </si>
  <si>
    <t>TOTAL REVENUE</t>
  </si>
  <si>
    <t>EXPENSES</t>
  </si>
  <si>
    <t>Vulcan &amp; District Waste Commission</t>
  </si>
  <si>
    <t>TOTAL MEMBERSHIPS &amp; LOCAL AUTHORITY</t>
  </si>
  <si>
    <t>REQUISITIONS</t>
  </si>
  <si>
    <t>TOTAL REQUISITIONS</t>
  </si>
  <si>
    <t>UTILITIES</t>
  </si>
  <si>
    <t>Salary / Wage</t>
  </si>
  <si>
    <t>Benefits</t>
  </si>
  <si>
    <t>Distribution</t>
  </si>
  <si>
    <t>Chemical</t>
  </si>
  <si>
    <t>Compliance Testing and freight</t>
  </si>
  <si>
    <t>Misc. Supplies</t>
  </si>
  <si>
    <t>WTP Equipment Repairs &amp; Maintenance</t>
  </si>
  <si>
    <t>Garbage Pick Up Service</t>
  </si>
  <si>
    <t>TOTAL UTILITIES</t>
  </si>
  <si>
    <t xml:space="preserve"> PUBLIC WORKS</t>
  </si>
  <si>
    <t>Equipment Repairs and Maintenance</t>
  </si>
  <si>
    <t>Shop Consumables</t>
  </si>
  <si>
    <t>Tools and Small Equipment</t>
  </si>
  <si>
    <t>Building</t>
  </si>
  <si>
    <t>Sidewalks Repairs and Maintenance</t>
  </si>
  <si>
    <t>Bobcat Replacement Program</t>
  </si>
  <si>
    <t>RV Campground - Materials and Supplies</t>
  </si>
  <si>
    <t>TOTAL PUBLIC WORKS</t>
  </si>
  <si>
    <t>Equipment &amp; Lease</t>
  </si>
  <si>
    <t>Inventory Supplies</t>
  </si>
  <si>
    <t>Admin. Materials and Supplies</t>
  </si>
  <si>
    <t>Supplies for Resale</t>
  </si>
  <si>
    <t>TRAINING &amp; DEVELOPMENT</t>
  </si>
  <si>
    <t>TOTAL TRAINING &amp; DEVELOPMENT</t>
  </si>
  <si>
    <t>ADMINISTRATION</t>
  </si>
  <si>
    <t>412100, 412150</t>
  </si>
  <si>
    <t>Salaries, Wages Admin./Contract</t>
  </si>
  <si>
    <t>Meetings / Mileage</t>
  </si>
  <si>
    <t>Group Insurance</t>
  </si>
  <si>
    <t>Workers Compensation</t>
  </si>
  <si>
    <t>Contract Services General</t>
  </si>
  <si>
    <t>Bank Charges</t>
  </si>
  <si>
    <t>Consolidated with 412510</t>
  </si>
  <si>
    <t>Materials / Supplies - Building</t>
  </si>
  <si>
    <t>TOTAL ADMINISTRATION</t>
  </si>
  <si>
    <t>LEGISLATIVE EXPENSES</t>
  </si>
  <si>
    <t>Mileage Legislative</t>
  </si>
  <si>
    <t>Council Elections</t>
  </si>
  <si>
    <t>TOTAL LEGISLATIVE EXPENSES</t>
  </si>
  <si>
    <t>CONTRACT &amp; OTHER SERVICES</t>
  </si>
  <si>
    <t>Planning</t>
  </si>
  <si>
    <t>Legal</t>
  </si>
  <si>
    <t>466200, 466300</t>
  </si>
  <si>
    <t>Insurance</t>
  </si>
  <si>
    <t>Accounting</t>
  </si>
  <si>
    <t>Assessment</t>
  </si>
  <si>
    <t>TOTAL CONTRACT &amp; OTHER SERVICES</t>
  </si>
  <si>
    <t>TOTAL OPERATING EXPENSES</t>
  </si>
  <si>
    <t>Operating Surplus/Deficit</t>
  </si>
  <si>
    <t>Account</t>
  </si>
  <si>
    <t>2020 no interest for 6 months due to covid19</t>
  </si>
  <si>
    <t xml:space="preserve">2020 Budget </t>
  </si>
  <si>
    <t>2020 Actuals</t>
  </si>
  <si>
    <t>Lower due to wet year and not many went over minimum</t>
  </si>
  <si>
    <t>312990, 341410</t>
  </si>
  <si>
    <t>Sale of Assets</t>
  </si>
  <si>
    <t>sale of old machinery</t>
  </si>
  <si>
    <t>Prov MOST Grant</t>
  </si>
  <si>
    <t>Contributions from Past Surplus</t>
  </si>
  <si>
    <t>Funds to be used for Emergency Response - Covid19</t>
  </si>
  <si>
    <t>ACP Grant</t>
  </si>
  <si>
    <t>Memberships &amp; Local Authorities</t>
  </si>
  <si>
    <t>Salary / Wage/Contracts</t>
  </si>
  <si>
    <t>441501, 441200</t>
  </si>
  <si>
    <t>441505, 441502</t>
  </si>
  <si>
    <t>Used MSI dollars for most</t>
  </si>
  <si>
    <t>441760, 441831</t>
  </si>
  <si>
    <t>Debenture Payment &amp; Interest</t>
  </si>
  <si>
    <t>ACP Grant Expenses</t>
  </si>
  <si>
    <t xml:space="preserve">PW Contracts </t>
  </si>
  <si>
    <t>Fuel</t>
  </si>
  <si>
    <t>Capital Purchases</t>
  </si>
  <si>
    <t>Mower</t>
  </si>
  <si>
    <t>Sidewalk cleaning, recycling, snow removal etc</t>
  </si>
  <si>
    <t>Emerency Management</t>
  </si>
  <si>
    <t>Low as WTP did not have convention in Banff</t>
  </si>
  <si>
    <t>Utilities - all Village Property</t>
  </si>
  <si>
    <t>Land Titles</t>
  </si>
  <si>
    <t>Admin Office expenses</t>
  </si>
  <si>
    <t>Office equipment R&amp;M, supplies, postage etc</t>
  </si>
  <si>
    <t>Council - Meeting per diem</t>
  </si>
  <si>
    <t>Council Training</t>
  </si>
  <si>
    <t>Election year</t>
  </si>
  <si>
    <t>Council - other</t>
  </si>
  <si>
    <t>By-election, 2021 Election year</t>
  </si>
  <si>
    <t>Allowance for Doubtful Accounts</t>
  </si>
  <si>
    <t>Transfer to reserves</t>
  </si>
  <si>
    <t>MSI Grants covered most of these expenses in 2020</t>
  </si>
  <si>
    <t>to balance budget</t>
  </si>
  <si>
    <t>300510,300520, 300521, 300530, 300540</t>
  </si>
  <si>
    <t>increased $79000 (McGregor Contract)</t>
  </si>
  <si>
    <t>Distribution/Admin Fee</t>
  </si>
  <si>
    <t>Includes Fire , Police(+$262), Library (+$290)&amp; FCSS, Chinook Arch, Southgrow,911, Rec Board,AUMA,AB Badlands</t>
  </si>
  <si>
    <t>MSI Grants covered 2020 &amp; several months off</t>
  </si>
  <si>
    <t>PW-McGregor</t>
  </si>
  <si>
    <t>All Staff</t>
  </si>
  <si>
    <t>Munisoft, Nuvei, Beck,  etc</t>
  </si>
  <si>
    <t>Needed to achieve a balanced budget</t>
  </si>
  <si>
    <t>increase $1228</t>
  </si>
  <si>
    <t>increase $1639</t>
  </si>
  <si>
    <t>Includes Office and Post Office</t>
  </si>
  <si>
    <t>Workshops/Training/ Special Projects</t>
  </si>
  <si>
    <t>ACP grant one time only used for MPE Water treatment plant study</t>
  </si>
  <si>
    <t>increased for projection Level II certificate</t>
  </si>
  <si>
    <t>Adjusted as per Council recommendations</t>
  </si>
  <si>
    <t>Approved by Resolution No:  2021-05-24-82</t>
  </si>
  <si>
    <t>Mayor</t>
  </si>
  <si>
    <t>CAO</t>
  </si>
  <si>
    <t>Approved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</si>
</sst>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165" fontId="0" fillId="2" borderId="0" xfId="0" applyNumberFormat="1" applyFill="1" applyAlignment="1">
      <alignment wrapText="1"/>
    </xf>
    <xf numFmtId="165" fontId="1" fillId="3" borderId="0" xfId="0" applyNumberFormat="1" applyFont="1" applyFill="1" applyAlignment="1">
      <alignment horizontal="center" wrapText="1"/>
    </xf>
    <xf numFmtId="165" fontId="0" fillId="3" borderId="0" xfId="0" applyNumberFormat="1" applyFill="1" applyAlignment="1">
      <alignment wrapText="1"/>
    </xf>
    <xf numFmtId="165" fontId="1" fillId="4" borderId="0" xfId="0" applyNumberFormat="1" applyFont="1" applyFill="1" applyAlignment="1">
      <alignment horizontal="center" wrapText="1"/>
    </xf>
    <xf numFmtId="165" fontId="0" fillId="4" borderId="0" xfId="0" applyNumberFormat="1" applyFill="1" applyAlignment="1">
      <alignment wrapText="1"/>
    </xf>
    <xf numFmtId="165" fontId="1" fillId="2" borderId="0" xfId="0" applyNumberFormat="1" applyFont="1" applyFill="1" applyAlignment="1">
      <alignment wrapText="1"/>
    </xf>
    <xf numFmtId="165" fontId="1" fillId="4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0" fillId="5" borderId="0" xfId="0" applyFill="1" applyAlignment="1">
      <alignment wrapText="1"/>
    </xf>
    <xf numFmtId="165" fontId="0" fillId="5" borderId="0" xfId="0" applyNumberFormat="1" applyFill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2D4D-5264-47E0-9F26-7915675CBCAD}">
  <dimension ref="A1:F138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14.140625" style="2" customWidth="1"/>
    <col min="2" max="2" width="32.28515625" style="2" customWidth="1"/>
    <col min="3" max="3" width="15.42578125" style="5" customWidth="1"/>
    <col min="4" max="4" width="16.140625" style="9" customWidth="1"/>
    <col min="5" max="5" width="15.28515625" style="7" customWidth="1"/>
    <col min="6" max="6" width="39.42578125" style="2" customWidth="1"/>
    <col min="7" max="16384" width="9.140625" style="2"/>
  </cols>
  <sheetData>
    <row r="1" spans="1:6" s="3" customFormat="1" ht="30" x14ac:dyDescent="0.25">
      <c r="A1" s="3" t="s">
        <v>85</v>
      </c>
      <c r="C1" s="4" t="s">
        <v>87</v>
      </c>
      <c r="D1" s="8" t="s">
        <v>88</v>
      </c>
      <c r="E1" s="6" t="s">
        <v>144</v>
      </c>
      <c r="F1" s="3" t="s">
        <v>0</v>
      </c>
    </row>
    <row r="3" spans="1:6" x14ac:dyDescent="0.25">
      <c r="B3" s="1" t="s">
        <v>1</v>
      </c>
    </row>
    <row r="4" spans="1:6" x14ac:dyDescent="0.25">
      <c r="B4" s="1"/>
    </row>
    <row r="5" spans="1:6" x14ac:dyDescent="0.25">
      <c r="B5" s="1" t="s">
        <v>2</v>
      </c>
    </row>
    <row r="6" spans="1:6" ht="45" x14ac:dyDescent="0.25">
      <c r="A6" s="2" t="s">
        <v>3</v>
      </c>
      <c r="B6" s="1" t="s">
        <v>4</v>
      </c>
      <c r="C6" s="10">
        <v>214592</v>
      </c>
      <c r="D6" s="11">
        <v>211401</v>
      </c>
      <c r="E6" s="12">
        <v>227993</v>
      </c>
      <c r="F6" s="2" t="s">
        <v>133</v>
      </c>
    </row>
    <row r="8" spans="1:6" ht="30" x14ac:dyDescent="0.25">
      <c r="B8" s="1" t="s">
        <v>7</v>
      </c>
    </row>
    <row r="9" spans="1:6" ht="45" x14ac:dyDescent="0.25">
      <c r="A9" s="2" t="s">
        <v>125</v>
      </c>
      <c r="B9" s="2" t="s">
        <v>8</v>
      </c>
      <c r="C9" s="5">
        <v>3000</v>
      </c>
      <c r="D9" s="9">
        <v>7029</v>
      </c>
      <c r="E9" s="7">
        <v>5480</v>
      </c>
      <c r="F9" s="2" t="s">
        <v>86</v>
      </c>
    </row>
    <row r="10" spans="1:6" x14ac:dyDescent="0.25">
      <c r="A10" s="2" t="s">
        <v>90</v>
      </c>
      <c r="B10" s="2" t="s">
        <v>9</v>
      </c>
      <c r="C10" s="5">
        <v>23000</v>
      </c>
      <c r="D10" s="9">
        <v>24580</v>
      </c>
      <c r="E10" s="7">
        <v>103392</v>
      </c>
      <c r="F10" s="2" t="s">
        <v>126</v>
      </c>
    </row>
    <row r="11" spans="1:6" ht="30" x14ac:dyDescent="0.25">
      <c r="A11" s="2">
        <v>332776</v>
      </c>
      <c r="B11" s="2" t="s">
        <v>93</v>
      </c>
      <c r="D11" s="9">
        <v>14215</v>
      </c>
      <c r="F11" s="2" t="s">
        <v>95</v>
      </c>
    </row>
    <row r="12" spans="1:6" x14ac:dyDescent="0.25">
      <c r="A12" s="2">
        <v>300600</v>
      </c>
      <c r="B12" s="2" t="s">
        <v>10</v>
      </c>
      <c r="C12" s="5">
        <v>24000</v>
      </c>
      <c r="D12" s="9">
        <v>24755</v>
      </c>
      <c r="E12" s="7">
        <v>24000</v>
      </c>
    </row>
    <row r="13" spans="1:6" x14ac:dyDescent="0.25">
      <c r="A13" s="2">
        <v>300990</v>
      </c>
      <c r="B13" s="2" t="s">
        <v>11</v>
      </c>
      <c r="C13" s="5">
        <v>50</v>
      </c>
      <c r="D13" s="9">
        <v>45</v>
      </c>
      <c r="E13" s="7">
        <v>45</v>
      </c>
    </row>
    <row r="14" spans="1:6" ht="30" x14ac:dyDescent="0.25">
      <c r="A14" s="2">
        <v>341400</v>
      </c>
      <c r="B14" s="2" t="s">
        <v>12</v>
      </c>
      <c r="C14" s="5">
        <v>75000</v>
      </c>
      <c r="D14" s="9">
        <v>60906</v>
      </c>
      <c r="E14" s="7">
        <v>66205</v>
      </c>
      <c r="F14" s="2" t="s">
        <v>89</v>
      </c>
    </row>
    <row r="15" spans="1:6" x14ac:dyDescent="0.25">
      <c r="A15" s="2">
        <v>341405</v>
      </c>
      <c r="B15" s="2" t="s">
        <v>13</v>
      </c>
      <c r="C15" s="5">
        <v>38000</v>
      </c>
      <c r="D15" s="9">
        <v>41058</v>
      </c>
      <c r="E15" s="7">
        <v>40000</v>
      </c>
    </row>
    <row r="16" spans="1:6" x14ac:dyDescent="0.25">
      <c r="A16" s="2">
        <v>341410</v>
      </c>
      <c r="B16" s="2" t="s">
        <v>14</v>
      </c>
      <c r="C16" s="5">
        <v>800</v>
      </c>
      <c r="D16" s="9">
        <v>40</v>
      </c>
      <c r="E16" s="7">
        <v>0</v>
      </c>
    </row>
    <row r="17" spans="1:6" x14ac:dyDescent="0.25">
      <c r="A17" s="2">
        <v>342400</v>
      </c>
      <c r="B17" s="2" t="s">
        <v>15</v>
      </c>
      <c r="C17" s="5">
        <v>14000</v>
      </c>
      <c r="D17" s="9">
        <v>14725</v>
      </c>
      <c r="E17" s="7">
        <v>14000</v>
      </c>
    </row>
    <row r="18" spans="1:6" x14ac:dyDescent="0.25">
      <c r="A18" s="2">
        <v>343400</v>
      </c>
      <c r="B18" s="2" t="s">
        <v>16</v>
      </c>
      <c r="C18" s="5">
        <v>24000</v>
      </c>
      <c r="D18" s="9">
        <v>25441</v>
      </c>
      <c r="E18" s="7">
        <v>25000</v>
      </c>
    </row>
    <row r="19" spans="1:6" x14ac:dyDescent="0.25">
      <c r="A19" s="2">
        <v>344700</v>
      </c>
      <c r="B19" s="2" t="s">
        <v>127</v>
      </c>
      <c r="C19" s="5">
        <v>8160</v>
      </c>
      <c r="D19" s="9">
        <v>8238</v>
      </c>
      <c r="E19" s="7">
        <v>8200</v>
      </c>
    </row>
    <row r="20" spans="1:6" x14ac:dyDescent="0.25">
      <c r="A20" s="2">
        <v>373100</v>
      </c>
      <c r="B20" s="2" t="s">
        <v>91</v>
      </c>
      <c r="C20" s="5">
        <v>0</v>
      </c>
      <c r="D20" s="9">
        <v>11031</v>
      </c>
      <c r="E20" s="7">
        <v>0</v>
      </c>
      <c r="F20" s="2" t="s">
        <v>92</v>
      </c>
    </row>
    <row r="21" spans="1:6" x14ac:dyDescent="0.25">
      <c r="A21" s="16">
        <v>372205</v>
      </c>
      <c r="B21" s="16" t="s">
        <v>94</v>
      </c>
      <c r="C21" s="17">
        <v>9795</v>
      </c>
      <c r="D21" s="17">
        <v>0</v>
      </c>
      <c r="E21" s="17">
        <v>0</v>
      </c>
      <c r="F21" s="2" t="s">
        <v>124</v>
      </c>
    </row>
    <row r="22" spans="1:6" s="1" customFormat="1" ht="30" x14ac:dyDescent="0.25">
      <c r="B22" s="1" t="s">
        <v>17</v>
      </c>
      <c r="C22" s="10">
        <f>SUM(C9:C21)</f>
        <v>219805</v>
      </c>
      <c r="D22" s="11">
        <f>SUM(D9:D21)</f>
        <v>232063</v>
      </c>
      <c r="E22" s="12">
        <f>SUM(E9:E21)</f>
        <v>286322</v>
      </c>
    </row>
    <row r="23" spans="1:6" x14ac:dyDescent="0.25">
      <c r="B23" s="1"/>
    </row>
    <row r="24" spans="1:6" x14ac:dyDescent="0.25">
      <c r="B24" s="1" t="s">
        <v>18</v>
      </c>
    </row>
    <row r="25" spans="1:6" x14ac:dyDescent="0.25">
      <c r="A25" s="2">
        <v>300700</v>
      </c>
      <c r="B25" s="2" t="s">
        <v>19</v>
      </c>
      <c r="C25" s="5">
        <v>8500</v>
      </c>
      <c r="D25" s="9">
        <v>8861</v>
      </c>
      <c r="E25" s="7">
        <v>7800</v>
      </c>
    </row>
    <row r="26" spans="1:6" x14ac:dyDescent="0.25">
      <c r="A26" s="2">
        <v>300701</v>
      </c>
      <c r="B26" s="2" t="s">
        <v>20</v>
      </c>
      <c r="C26" s="5">
        <v>12500</v>
      </c>
      <c r="D26" s="9">
        <v>15634</v>
      </c>
      <c r="E26" s="7">
        <v>12500</v>
      </c>
    </row>
    <row r="27" spans="1:6" x14ac:dyDescent="0.25">
      <c r="A27" s="2">
        <v>300702</v>
      </c>
      <c r="B27" s="2" t="s">
        <v>21</v>
      </c>
      <c r="C27" s="5">
        <v>0</v>
      </c>
      <c r="D27" s="9">
        <v>0</v>
      </c>
      <c r="E27" s="7">
        <v>0</v>
      </c>
    </row>
    <row r="28" spans="1:6" s="1" customFormat="1" x14ac:dyDescent="0.25">
      <c r="B28" s="1" t="s">
        <v>22</v>
      </c>
      <c r="C28" s="10">
        <v>30000</v>
      </c>
      <c r="D28" s="11">
        <v>26612.57</v>
      </c>
      <c r="E28" s="12">
        <f>SUM(E25:E27)</f>
        <v>20300</v>
      </c>
    </row>
    <row r="30" spans="1:6" x14ac:dyDescent="0.25">
      <c r="B30" s="1" t="s">
        <v>23</v>
      </c>
    </row>
    <row r="31" spans="1:6" ht="30" x14ac:dyDescent="0.25">
      <c r="A31" s="2">
        <v>332770</v>
      </c>
      <c r="B31" s="2" t="s">
        <v>24</v>
      </c>
      <c r="C31" s="5">
        <v>17000</v>
      </c>
      <c r="D31" s="9">
        <v>14833</v>
      </c>
      <c r="E31" s="7">
        <v>13612</v>
      </c>
    </row>
    <row r="32" spans="1:6" s="1" customFormat="1" ht="30" x14ac:dyDescent="0.25">
      <c r="B32" s="1" t="s">
        <v>25</v>
      </c>
      <c r="C32" s="10">
        <f>SUM(C31:C31)</f>
        <v>17000</v>
      </c>
      <c r="D32" s="11">
        <f>SUM(D31:D31)</f>
        <v>14833</v>
      </c>
      <c r="E32" s="12">
        <f>SUM(E31:E31)</f>
        <v>13612</v>
      </c>
    </row>
    <row r="33" spans="1:6" s="1" customFormat="1" x14ac:dyDescent="0.25">
      <c r="C33" s="10"/>
      <c r="D33" s="11"/>
      <c r="E33" s="12"/>
    </row>
    <row r="35" spans="1:6" x14ac:dyDescent="0.25">
      <c r="B35" s="1" t="s">
        <v>26</v>
      </c>
    </row>
    <row r="37" spans="1:6" x14ac:dyDescent="0.25">
      <c r="A37" s="2">
        <v>341415</v>
      </c>
      <c r="B37" s="2" t="s">
        <v>27</v>
      </c>
      <c r="C37" s="5">
        <v>2400</v>
      </c>
      <c r="D37" s="9">
        <v>1970</v>
      </c>
      <c r="E37" s="7">
        <v>2000</v>
      </c>
    </row>
    <row r="38" spans="1:6" ht="30" x14ac:dyDescent="0.25">
      <c r="A38" s="2">
        <v>312840</v>
      </c>
      <c r="B38" s="2" t="s">
        <v>96</v>
      </c>
      <c r="D38" s="9">
        <v>60000</v>
      </c>
      <c r="F38" s="2" t="s">
        <v>138</v>
      </c>
    </row>
    <row r="39" spans="1:6" s="1" customFormat="1" x14ac:dyDescent="0.25">
      <c r="B39" s="1" t="s">
        <v>28</v>
      </c>
      <c r="C39" s="10">
        <f>SUM(C37:C38)</f>
        <v>2400</v>
      </c>
      <c r="D39" s="11">
        <f>SUM(D37:D38)</f>
        <v>61970</v>
      </c>
      <c r="E39" s="12">
        <f>SUM(E37:E37)</f>
        <v>2000</v>
      </c>
    </row>
    <row r="41" spans="1:6" s="1" customFormat="1" x14ac:dyDescent="0.25">
      <c r="B41" s="1" t="s">
        <v>29</v>
      </c>
      <c r="C41" s="10">
        <f>C6+C22+C28+C32+C39</f>
        <v>483797</v>
      </c>
      <c r="D41" s="11">
        <f>D6+D22+D28+D32+D39</f>
        <v>546879.57000000007</v>
      </c>
      <c r="E41" s="12">
        <f>E6+E22+E28+E32+E39</f>
        <v>550227</v>
      </c>
    </row>
    <row r="42" spans="1:6" s="1" customFormat="1" x14ac:dyDescent="0.25">
      <c r="C42" s="10"/>
      <c r="D42" s="11"/>
      <c r="E42" s="12"/>
    </row>
    <row r="43" spans="1:6" s="1" customFormat="1" x14ac:dyDescent="0.25">
      <c r="C43" s="10"/>
      <c r="D43" s="11"/>
      <c r="E43" s="12"/>
    </row>
    <row r="45" spans="1:6" x14ac:dyDescent="0.25">
      <c r="B45" s="1" t="s">
        <v>30</v>
      </c>
    </row>
    <row r="46" spans="1:6" ht="60" x14ac:dyDescent="0.25">
      <c r="A46" s="2">
        <v>412205</v>
      </c>
      <c r="B46" s="2" t="s">
        <v>97</v>
      </c>
      <c r="C46" s="5">
        <v>20065</v>
      </c>
      <c r="D46" s="9">
        <v>16323</v>
      </c>
      <c r="E46" s="7">
        <v>17500</v>
      </c>
      <c r="F46" s="2" t="s">
        <v>128</v>
      </c>
    </row>
    <row r="47" spans="1:6" ht="30" x14ac:dyDescent="0.25">
      <c r="A47" s="2">
        <v>443765</v>
      </c>
      <c r="B47" s="2" t="s">
        <v>31</v>
      </c>
      <c r="C47" s="5">
        <v>16000</v>
      </c>
      <c r="D47" s="9">
        <v>15911</v>
      </c>
      <c r="E47" s="7">
        <v>17550</v>
      </c>
      <c r="F47" s="2" t="s">
        <v>135</v>
      </c>
    </row>
    <row r="48" spans="1:6" s="1" customFormat="1" ht="30" x14ac:dyDescent="0.25">
      <c r="B48" s="1" t="s">
        <v>32</v>
      </c>
      <c r="C48" s="10">
        <f>SUM(C46:C47)</f>
        <v>36065</v>
      </c>
      <c r="D48" s="11">
        <f>SUM(D46:D47)</f>
        <v>32234</v>
      </c>
      <c r="E48" s="12">
        <f>SUM(E46:E47)</f>
        <v>35050</v>
      </c>
    </row>
    <row r="50" spans="1:6" x14ac:dyDescent="0.25">
      <c r="B50" s="1" t="s">
        <v>33</v>
      </c>
    </row>
    <row r="51" spans="1:6" x14ac:dyDescent="0.25">
      <c r="A51" s="2">
        <v>400745</v>
      </c>
      <c r="B51" s="2" t="s">
        <v>5</v>
      </c>
      <c r="C51" s="5">
        <v>30844</v>
      </c>
      <c r="D51" s="9">
        <v>31750</v>
      </c>
      <c r="E51" s="7">
        <v>31750</v>
      </c>
    </row>
    <row r="52" spans="1:6" x14ac:dyDescent="0.25">
      <c r="A52" s="2">
        <v>400759</v>
      </c>
      <c r="B52" s="2" t="s">
        <v>6</v>
      </c>
      <c r="C52" s="5">
        <v>2856</v>
      </c>
      <c r="D52" s="9">
        <v>2870</v>
      </c>
      <c r="E52" s="7">
        <v>4098</v>
      </c>
      <c r="F52" s="2" t="s">
        <v>134</v>
      </c>
    </row>
    <row r="53" spans="1:6" s="1" customFormat="1" x14ac:dyDescent="0.25">
      <c r="B53" s="1" t="s">
        <v>34</v>
      </c>
      <c r="C53" s="10">
        <v>32437</v>
      </c>
      <c r="D53" s="11">
        <v>23367.59</v>
      </c>
      <c r="E53" s="12">
        <f>SUM(E51:E52)</f>
        <v>35848</v>
      </c>
    </row>
    <row r="55" spans="1:6" x14ac:dyDescent="0.25">
      <c r="B55" s="1" t="s">
        <v>35</v>
      </c>
    </row>
    <row r="56" spans="1:6" x14ac:dyDescent="0.25">
      <c r="A56" s="2">
        <v>441100</v>
      </c>
      <c r="B56" s="2" t="s">
        <v>98</v>
      </c>
      <c r="C56" s="5">
        <v>46000</v>
      </c>
      <c r="D56" s="9">
        <v>50836</v>
      </c>
      <c r="E56" s="7">
        <v>57000</v>
      </c>
      <c r="F56" s="2" t="s">
        <v>139</v>
      </c>
    </row>
    <row r="57" spans="1:6" ht="15" customHeight="1" x14ac:dyDescent="0.25">
      <c r="A57" s="2">
        <v>441300</v>
      </c>
      <c r="B57" s="2" t="s">
        <v>38</v>
      </c>
      <c r="C57" s="5">
        <v>9000</v>
      </c>
      <c r="D57" s="9">
        <v>2777</v>
      </c>
      <c r="E57" s="7">
        <v>9000</v>
      </c>
      <c r="F57" s="2" t="s">
        <v>123</v>
      </c>
    </row>
    <row r="58" spans="1:6" x14ac:dyDescent="0.25">
      <c r="A58" s="2">
        <v>441500</v>
      </c>
      <c r="B58" s="2" t="s">
        <v>39</v>
      </c>
      <c r="C58" s="5">
        <v>12000</v>
      </c>
      <c r="D58" s="9">
        <v>10406</v>
      </c>
      <c r="E58" s="7">
        <v>12000</v>
      </c>
    </row>
    <row r="59" spans="1:6" x14ac:dyDescent="0.25">
      <c r="A59" s="2" t="s">
        <v>99</v>
      </c>
      <c r="B59" s="2" t="s">
        <v>40</v>
      </c>
      <c r="C59" s="5">
        <f>12000</f>
        <v>12000</v>
      </c>
      <c r="D59" s="9">
        <f>10556+955</f>
        <v>11511</v>
      </c>
      <c r="E59" s="7">
        <f>12000+1500</f>
        <v>13500</v>
      </c>
    </row>
    <row r="60" spans="1:6" x14ac:dyDescent="0.25">
      <c r="A60" s="2">
        <v>441503</v>
      </c>
      <c r="B60" s="2" t="s">
        <v>41</v>
      </c>
      <c r="C60" s="5">
        <v>450</v>
      </c>
      <c r="D60" s="9">
        <v>877</v>
      </c>
      <c r="E60" s="7">
        <v>1000</v>
      </c>
    </row>
    <row r="61" spans="1:6" ht="30" x14ac:dyDescent="0.25">
      <c r="A61" s="2" t="s">
        <v>100</v>
      </c>
      <c r="B61" s="2" t="s">
        <v>42</v>
      </c>
      <c r="C61" s="5">
        <v>8050</v>
      </c>
      <c r="D61" s="9">
        <v>1175</v>
      </c>
      <c r="E61" s="7">
        <v>8000</v>
      </c>
      <c r="F61" s="2" t="s">
        <v>101</v>
      </c>
    </row>
    <row r="62" spans="1:6" x14ac:dyDescent="0.25">
      <c r="A62" s="2">
        <v>443600</v>
      </c>
      <c r="B62" s="2" t="s">
        <v>43</v>
      </c>
      <c r="C62" s="5">
        <v>7200</v>
      </c>
      <c r="D62" s="9">
        <v>7008</v>
      </c>
      <c r="E62" s="7">
        <v>7200</v>
      </c>
    </row>
    <row r="63" spans="1:6" x14ac:dyDescent="0.25">
      <c r="A63" s="2" t="s">
        <v>102</v>
      </c>
      <c r="B63" s="2" t="s">
        <v>103</v>
      </c>
      <c r="C63" s="5">
        <v>14000</v>
      </c>
      <c r="D63" s="9">
        <v>7630</v>
      </c>
      <c r="E63" s="7">
        <v>14000</v>
      </c>
    </row>
    <row r="64" spans="1:6" x14ac:dyDescent="0.25">
      <c r="A64" s="2">
        <v>641620</v>
      </c>
      <c r="B64" s="2" t="s">
        <v>104</v>
      </c>
      <c r="D64" s="9">
        <v>52941</v>
      </c>
      <c r="E64" s="7">
        <v>7059</v>
      </c>
    </row>
    <row r="65" spans="1:6" s="1" customFormat="1" x14ac:dyDescent="0.25">
      <c r="B65" s="1" t="s">
        <v>44</v>
      </c>
      <c r="C65" s="10">
        <f>SUM(C56:C64)</f>
        <v>108700</v>
      </c>
      <c r="D65" s="11">
        <f>SUM(D56:D64)</f>
        <v>145161</v>
      </c>
      <c r="E65" s="12">
        <f>SUM(E56:E64)</f>
        <v>128759</v>
      </c>
    </row>
    <row r="66" spans="1:6" s="1" customFormat="1" x14ac:dyDescent="0.25">
      <c r="C66" s="10"/>
      <c r="D66" s="11"/>
      <c r="E66" s="12"/>
    </row>
    <row r="67" spans="1:6" x14ac:dyDescent="0.25">
      <c r="B67" s="1" t="s">
        <v>45</v>
      </c>
    </row>
    <row r="68" spans="1:6" ht="30" x14ac:dyDescent="0.25">
      <c r="A68" s="2">
        <v>432100</v>
      </c>
      <c r="B68" s="2" t="s">
        <v>36</v>
      </c>
      <c r="C68" s="5">
        <v>31200</v>
      </c>
      <c r="D68" s="9">
        <v>10755</v>
      </c>
      <c r="E68" s="7">
        <v>31200</v>
      </c>
      <c r="F68" s="2" t="s">
        <v>129</v>
      </c>
    </row>
    <row r="69" spans="1:6" ht="30" x14ac:dyDescent="0.25">
      <c r="A69" s="2">
        <v>432200</v>
      </c>
      <c r="B69" s="2" t="s">
        <v>105</v>
      </c>
      <c r="C69" s="5">
        <v>1500</v>
      </c>
      <c r="D69" s="9">
        <v>3218</v>
      </c>
      <c r="E69" s="7">
        <v>3000</v>
      </c>
      <c r="F69" s="2" t="s">
        <v>109</v>
      </c>
    </row>
    <row r="70" spans="1:6" ht="30" x14ac:dyDescent="0.25">
      <c r="A70" s="2">
        <v>432300</v>
      </c>
      <c r="B70" s="2" t="s">
        <v>46</v>
      </c>
      <c r="C70" s="5">
        <v>3000</v>
      </c>
      <c r="D70" s="9">
        <v>5226</v>
      </c>
      <c r="E70" s="7">
        <v>5500</v>
      </c>
    </row>
    <row r="71" spans="1:6" x14ac:dyDescent="0.25">
      <c r="A71" s="2">
        <v>432400</v>
      </c>
      <c r="B71" s="2" t="s">
        <v>106</v>
      </c>
      <c r="C71" s="5">
        <v>3000</v>
      </c>
      <c r="D71" s="9">
        <v>1705</v>
      </c>
      <c r="E71" s="7">
        <v>2000</v>
      </c>
    </row>
    <row r="72" spans="1:6" x14ac:dyDescent="0.25">
      <c r="A72" s="2">
        <v>432500</v>
      </c>
      <c r="B72" s="2" t="s">
        <v>47</v>
      </c>
      <c r="C72" s="5">
        <v>1500</v>
      </c>
      <c r="D72" s="9">
        <v>894</v>
      </c>
      <c r="E72" s="7">
        <v>1500</v>
      </c>
    </row>
    <row r="73" spans="1:6" x14ac:dyDescent="0.25">
      <c r="A73" s="2">
        <v>432501</v>
      </c>
      <c r="B73" s="2" t="s">
        <v>48</v>
      </c>
      <c r="C73" s="5">
        <v>2500</v>
      </c>
      <c r="D73" s="9">
        <v>258</v>
      </c>
      <c r="E73" s="7">
        <v>2000</v>
      </c>
    </row>
    <row r="74" spans="1:6" x14ac:dyDescent="0.25">
      <c r="A74" s="2">
        <v>432502</v>
      </c>
      <c r="B74" s="2" t="s">
        <v>107</v>
      </c>
      <c r="C74" s="5">
        <v>0</v>
      </c>
      <c r="D74" s="9">
        <v>11500</v>
      </c>
      <c r="E74" s="7">
        <v>0</v>
      </c>
      <c r="F74" s="2" t="s">
        <v>108</v>
      </c>
    </row>
    <row r="75" spans="1:6" x14ac:dyDescent="0.25">
      <c r="A75" s="2">
        <v>432503</v>
      </c>
      <c r="B75" s="2" t="s">
        <v>49</v>
      </c>
      <c r="C75" s="5">
        <v>500</v>
      </c>
      <c r="D75" s="9">
        <v>75</v>
      </c>
      <c r="E75" s="7">
        <v>500</v>
      </c>
    </row>
    <row r="76" spans="1:6" x14ac:dyDescent="0.25">
      <c r="A76" s="2">
        <v>432506</v>
      </c>
      <c r="B76" s="2" t="s">
        <v>130</v>
      </c>
      <c r="E76" s="7">
        <v>59000</v>
      </c>
      <c r="F76" s="2" t="s">
        <v>140</v>
      </c>
    </row>
    <row r="77" spans="1:6" ht="15" customHeight="1" x14ac:dyDescent="0.25">
      <c r="A77" s="2">
        <v>432515</v>
      </c>
      <c r="B77" s="2" t="s">
        <v>50</v>
      </c>
      <c r="C77" s="5">
        <v>3500</v>
      </c>
      <c r="D77" s="9">
        <v>2275</v>
      </c>
      <c r="E77" s="7">
        <v>3500</v>
      </c>
    </row>
    <row r="78" spans="1:6" x14ac:dyDescent="0.25">
      <c r="A78" s="2">
        <v>432513</v>
      </c>
      <c r="B78" s="2" t="s">
        <v>51</v>
      </c>
      <c r="C78" s="5">
        <v>2500</v>
      </c>
      <c r="E78" s="7">
        <v>2500</v>
      </c>
    </row>
    <row r="79" spans="1:6" ht="30" x14ac:dyDescent="0.25">
      <c r="A79" s="2">
        <v>469500</v>
      </c>
      <c r="B79" s="2" t="s">
        <v>52</v>
      </c>
      <c r="C79" s="5">
        <v>0</v>
      </c>
      <c r="D79" s="9">
        <v>108</v>
      </c>
      <c r="E79" s="7">
        <v>200</v>
      </c>
    </row>
    <row r="80" spans="1:6" s="1" customFormat="1" x14ac:dyDescent="0.25">
      <c r="B80" s="1" t="s">
        <v>53</v>
      </c>
      <c r="C80" s="10">
        <f>SUM(C68:C79)</f>
        <v>49200</v>
      </c>
      <c r="D80" s="11">
        <f>SUM(D68:D79)</f>
        <v>36014</v>
      </c>
      <c r="E80" s="12">
        <f>SUM(E68:E79)</f>
        <v>110900</v>
      </c>
    </row>
    <row r="82" spans="1:6" x14ac:dyDescent="0.25">
      <c r="B82" s="1" t="s">
        <v>18</v>
      </c>
    </row>
    <row r="83" spans="1:6" x14ac:dyDescent="0.25">
      <c r="A83" s="2">
        <v>400700</v>
      </c>
      <c r="B83" s="2" t="s">
        <v>54</v>
      </c>
      <c r="C83" s="5">
        <v>1500</v>
      </c>
      <c r="D83" s="9">
        <v>1045</v>
      </c>
      <c r="E83" s="7">
        <v>1200</v>
      </c>
    </row>
    <row r="84" spans="1:6" x14ac:dyDescent="0.25">
      <c r="A84" s="2">
        <v>400701</v>
      </c>
      <c r="B84" s="2" t="s">
        <v>55</v>
      </c>
      <c r="C84" s="5">
        <v>2500</v>
      </c>
      <c r="D84" s="9">
        <v>4897</v>
      </c>
      <c r="E84" s="7">
        <v>5000</v>
      </c>
    </row>
    <row r="85" spans="1:6" x14ac:dyDescent="0.25">
      <c r="A85" s="2">
        <v>400702</v>
      </c>
      <c r="B85" s="2" t="s">
        <v>56</v>
      </c>
      <c r="C85" s="5">
        <v>400</v>
      </c>
      <c r="D85" s="9">
        <v>627</v>
      </c>
      <c r="E85" s="7">
        <v>650</v>
      </c>
    </row>
    <row r="86" spans="1:6" x14ac:dyDescent="0.25">
      <c r="A86" s="2">
        <v>400703</v>
      </c>
      <c r="B86" s="2" t="s">
        <v>57</v>
      </c>
      <c r="C86" s="5">
        <v>6000</v>
      </c>
      <c r="D86" s="9">
        <v>2582</v>
      </c>
      <c r="E86" s="7">
        <v>3000</v>
      </c>
    </row>
    <row r="87" spans="1:6" s="1" customFormat="1" x14ac:dyDescent="0.25">
      <c r="B87" s="1" t="s">
        <v>22</v>
      </c>
      <c r="C87" s="10">
        <f>SUM(C83:C86)</f>
        <v>10400</v>
      </c>
      <c r="D87" s="11">
        <f>SUM(D83:D86)</f>
        <v>9151</v>
      </c>
      <c r="E87" s="12">
        <f>SUM(E83:E86)</f>
        <v>9850</v>
      </c>
    </row>
    <row r="89" spans="1:6" x14ac:dyDescent="0.25">
      <c r="B89" s="1" t="s">
        <v>58</v>
      </c>
    </row>
    <row r="90" spans="1:6" ht="30" x14ac:dyDescent="0.25">
      <c r="A90" s="2">
        <v>412120</v>
      </c>
      <c r="B90" s="2" t="s">
        <v>137</v>
      </c>
      <c r="C90" s="5">
        <v>8000</v>
      </c>
      <c r="D90" s="9">
        <v>6727</v>
      </c>
      <c r="E90" s="7">
        <v>8000</v>
      </c>
      <c r="F90" s="2" t="s">
        <v>131</v>
      </c>
    </row>
    <row r="91" spans="1:6" x14ac:dyDescent="0.25">
      <c r="A91" s="2">
        <v>412121</v>
      </c>
      <c r="B91" s="2" t="s">
        <v>110</v>
      </c>
      <c r="C91" s="5">
        <v>1250</v>
      </c>
      <c r="D91" s="9">
        <v>14234</v>
      </c>
      <c r="E91" s="7">
        <v>1250</v>
      </c>
    </row>
    <row r="92" spans="1:6" s="1" customFormat="1" x14ac:dyDescent="0.25">
      <c r="B92" s="1" t="s">
        <v>59</v>
      </c>
      <c r="C92" s="10">
        <f>SUM(C90:C91)</f>
        <v>9250</v>
      </c>
      <c r="D92" s="11">
        <f>SUM(D90:D91)</f>
        <v>20961</v>
      </c>
      <c r="E92" s="12">
        <f>SUM(E90:E91)</f>
        <v>9250</v>
      </c>
    </row>
    <row r="94" spans="1:6" x14ac:dyDescent="0.25">
      <c r="B94" s="1" t="s">
        <v>60</v>
      </c>
    </row>
    <row r="95" spans="1:6" x14ac:dyDescent="0.25">
      <c r="A95" s="2" t="s">
        <v>61</v>
      </c>
      <c r="B95" s="2" t="s">
        <v>62</v>
      </c>
      <c r="C95" s="5">
        <f>77800+15000</f>
        <v>92800</v>
      </c>
      <c r="D95" s="9">
        <f>62951+6240</f>
        <v>69191</v>
      </c>
      <c r="E95" s="7">
        <v>73120</v>
      </c>
      <c r="F95" s="2" t="s">
        <v>136</v>
      </c>
    </row>
    <row r="96" spans="1:6" ht="30" x14ac:dyDescent="0.25">
      <c r="A96" s="2">
        <v>412110</v>
      </c>
      <c r="B96" s="2" t="s">
        <v>63</v>
      </c>
      <c r="C96" s="5">
        <v>1500</v>
      </c>
      <c r="D96" s="9">
        <v>547</v>
      </c>
      <c r="E96" s="7">
        <v>1500</v>
      </c>
      <c r="F96" s="2" t="s">
        <v>111</v>
      </c>
    </row>
    <row r="97" spans="1:6" x14ac:dyDescent="0.25">
      <c r="A97" s="2">
        <v>412115</v>
      </c>
      <c r="B97" s="2" t="s">
        <v>37</v>
      </c>
      <c r="C97" s="5">
        <v>8500</v>
      </c>
      <c r="D97" s="9">
        <v>4760</v>
      </c>
      <c r="E97" s="7">
        <v>5000</v>
      </c>
    </row>
    <row r="98" spans="1:6" x14ac:dyDescent="0.25">
      <c r="A98" s="2">
        <v>412116</v>
      </c>
      <c r="B98" s="2" t="s">
        <v>64</v>
      </c>
      <c r="C98" s="5">
        <v>6500</v>
      </c>
      <c r="D98" s="9">
        <v>7607</v>
      </c>
      <c r="E98" s="7">
        <v>8000</v>
      </c>
    </row>
    <row r="99" spans="1:6" x14ac:dyDescent="0.25">
      <c r="A99" s="2">
        <v>412125</v>
      </c>
      <c r="B99" s="2" t="s">
        <v>65</v>
      </c>
      <c r="C99" s="5">
        <v>2800</v>
      </c>
      <c r="D99" s="9">
        <v>2831</v>
      </c>
      <c r="E99" s="7">
        <v>3000</v>
      </c>
    </row>
    <row r="100" spans="1:6" x14ac:dyDescent="0.25">
      <c r="A100" s="2">
        <v>412200</v>
      </c>
      <c r="B100" s="2" t="s">
        <v>66</v>
      </c>
      <c r="C100" s="5">
        <v>18495</v>
      </c>
      <c r="D100" s="9">
        <v>13003</v>
      </c>
      <c r="E100" s="7">
        <v>15000</v>
      </c>
      <c r="F100" s="2" t="s">
        <v>132</v>
      </c>
    </row>
    <row r="101" spans="1:6" x14ac:dyDescent="0.25">
      <c r="A101" s="2">
        <v>412350</v>
      </c>
      <c r="B101" s="2" t="s">
        <v>112</v>
      </c>
      <c r="C101" s="5">
        <v>40000</v>
      </c>
      <c r="D101" s="9">
        <v>39850</v>
      </c>
      <c r="E101" s="7">
        <v>40000</v>
      </c>
    </row>
    <row r="102" spans="1:6" x14ac:dyDescent="0.25">
      <c r="A102" s="2">
        <v>472800</v>
      </c>
      <c r="B102" s="2" t="s">
        <v>67</v>
      </c>
      <c r="C102" s="5">
        <v>500</v>
      </c>
      <c r="D102" s="9">
        <v>489</v>
      </c>
      <c r="E102" s="7">
        <v>550</v>
      </c>
      <c r="F102" s="2" t="s">
        <v>68</v>
      </c>
    </row>
    <row r="103" spans="1:6" ht="30" x14ac:dyDescent="0.25">
      <c r="A103" s="2">
        <v>412500</v>
      </c>
      <c r="B103" s="2" t="s">
        <v>114</v>
      </c>
      <c r="C103" s="5">
        <v>6500</v>
      </c>
      <c r="D103" s="9">
        <v>3610</v>
      </c>
      <c r="E103" s="7">
        <v>4000</v>
      </c>
      <c r="F103" s="2" t="s">
        <v>115</v>
      </c>
    </row>
    <row r="104" spans="1:6" x14ac:dyDescent="0.25">
      <c r="A104" s="2">
        <v>412505</v>
      </c>
      <c r="B104" s="2" t="s">
        <v>69</v>
      </c>
      <c r="C104" s="5">
        <v>500</v>
      </c>
      <c r="D104" s="9">
        <v>571</v>
      </c>
      <c r="E104" s="7">
        <v>1500</v>
      </c>
    </row>
    <row r="105" spans="1:6" x14ac:dyDescent="0.25">
      <c r="A105" s="2">
        <v>466200</v>
      </c>
      <c r="B105" s="2" t="s">
        <v>113</v>
      </c>
      <c r="C105" s="5">
        <v>0</v>
      </c>
      <c r="D105" s="9">
        <v>65</v>
      </c>
      <c r="E105" s="7">
        <v>150</v>
      </c>
    </row>
    <row r="106" spans="1:6" s="1" customFormat="1" x14ac:dyDescent="0.25">
      <c r="B106" s="1" t="s">
        <v>70</v>
      </c>
      <c r="C106" s="10">
        <f>SUM(C95:C105)</f>
        <v>178095</v>
      </c>
      <c r="D106" s="11">
        <f>SUM(D95:D105)</f>
        <v>142524</v>
      </c>
      <c r="E106" s="12">
        <f>SUM(E95:E105)</f>
        <v>151820</v>
      </c>
    </row>
    <row r="108" spans="1:6" x14ac:dyDescent="0.25">
      <c r="B108" s="1" t="s">
        <v>71</v>
      </c>
    </row>
    <row r="109" spans="1:6" x14ac:dyDescent="0.25">
      <c r="A109" s="2">
        <v>411100</v>
      </c>
      <c r="B109" s="2" t="s">
        <v>116</v>
      </c>
      <c r="C109" s="5">
        <v>3500</v>
      </c>
      <c r="D109" s="9">
        <v>2839</v>
      </c>
      <c r="E109" s="7">
        <v>3500</v>
      </c>
    </row>
    <row r="110" spans="1:6" x14ac:dyDescent="0.25">
      <c r="A110" s="2">
        <v>411120</v>
      </c>
      <c r="B110" s="2" t="s">
        <v>117</v>
      </c>
      <c r="C110" s="5">
        <v>2000</v>
      </c>
      <c r="D110" s="9">
        <v>0</v>
      </c>
      <c r="E110" s="7">
        <v>3500</v>
      </c>
      <c r="F110" s="2" t="s">
        <v>118</v>
      </c>
    </row>
    <row r="111" spans="1:6" x14ac:dyDescent="0.25">
      <c r="A111" s="2">
        <v>411110</v>
      </c>
      <c r="B111" s="2" t="s">
        <v>72</v>
      </c>
      <c r="C111" s="5">
        <v>1000</v>
      </c>
      <c r="D111" s="9">
        <v>546</v>
      </c>
      <c r="E111" s="7">
        <v>1000</v>
      </c>
    </row>
    <row r="112" spans="1:6" x14ac:dyDescent="0.25">
      <c r="A112" s="2">
        <v>411130</v>
      </c>
      <c r="B112" s="2" t="s">
        <v>119</v>
      </c>
      <c r="C112" s="5">
        <v>400</v>
      </c>
      <c r="D112" s="9">
        <v>189</v>
      </c>
      <c r="E112" s="7">
        <v>1000</v>
      </c>
    </row>
    <row r="113" spans="1:6" x14ac:dyDescent="0.25">
      <c r="A113" s="2">
        <v>411140</v>
      </c>
      <c r="B113" s="2" t="s">
        <v>73</v>
      </c>
      <c r="C113" s="5">
        <v>0</v>
      </c>
      <c r="D113" s="9">
        <v>580</v>
      </c>
      <c r="E113" s="7">
        <v>1500</v>
      </c>
      <c r="F113" s="2" t="s">
        <v>120</v>
      </c>
    </row>
    <row r="114" spans="1:6" s="1" customFormat="1" x14ac:dyDescent="0.25">
      <c r="B114" s="1" t="s">
        <v>74</v>
      </c>
      <c r="C114" s="10">
        <f>SUM(C109:C113)</f>
        <v>6900</v>
      </c>
      <c r="D114" s="11">
        <f>SUM(D109:D113)</f>
        <v>4154</v>
      </c>
      <c r="E114" s="12">
        <f>SUM(E109:E113)</f>
        <v>10500</v>
      </c>
    </row>
    <row r="116" spans="1:6" x14ac:dyDescent="0.25">
      <c r="B116" s="1" t="s">
        <v>75</v>
      </c>
    </row>
    <row r="117" spans="1:6" x14ac:dyDescent="0.25">
      <c r="A117" s="2">
        <v>412204</v>
      </c>
      <c r="B117" s="2" t="s">
        <v>76</v>
      </c>
      <c r="C117" s="5">
        <v>3500</v>
      </c>
      <c r="D117" s="9">
        <v>3332</v>
      </c>
      <c r="E117" s="7">
        <v>3500</v>
      </c>
      <c r="F117" s="2" t="s">
        <v>78</v>
      </c>
    </row>
    <row r="118" spans="1:6" x14ac:dyDescent="0.25">
      <c r="A118" s="2">
        <v>412206</v>
      </c>
      <c r="B118" s="2" t="s">
        <v>77</v>
      </c>
      <c r="C118" s="5">
        <v>1000</v>
      </c>
      <c r="D118" s="9">
        <v>0</v>
      </c>
      <c r="E118" s="7">
        <v>1000</v>
      </c>
    </row>
    <row r="119" spans="1:6" x14ac:dyDescent="0.25">
      <c r="A119" s="2">
        <v>412202</v>
      </c>
      <c r="B119" s="2" t="s">
        <v>79</v>
      </c>
      <c r="C119" s="5">
        <v>11000</v>
      </c>
      <c r="D119" s="9">
        <v>11011</v>
      </c>
      <c r="E119" s="7">
        <v>12000</v>
      </c>
    </row>
    <row r="120" spans="1:6" x14ac:dyDescent="0.25">
      <c r="A120" s="2">
        <v>412203</v>
      </c>
      <c r="B120" s="2" t="s">
        <v>80</v>
      </c>
      <c r="C120" s="5">
        <v>11250</v>
      </c>
      <c r="D120" s="9">
        <v>10975</v>
      </c>
      <c r="E120" s="7">
        <v>11250</v>
      </c>
    </row>
    <row r="121" spans="1:6" x14ac:dyDescent="0.25">
      <c r="A121" s="2">
        <v>412201</v>
      </c>
      <c r="B121" s="2" t="s">
        <v>81</v>
      </c>
      <c r="C121" s="5">
        <v>5500</v>
      </c>
      <c r="D121" s="9">
        <v>5000</v>
      </c>
      <c r="E121" s="7">
        <v>5500</v>
      </c>
    </row>
    <row r="122" spans="1:6" s="1" customFormat="1" ht="30" x14ac:dyDescent="0.25">
      <c r="B122" s="1" t="s">
        <v>82</v>
      </c>
      <c r="C122" s="10">
        <f>SUM(C117:C121)</f>
        <v>32250</v>
      </c>
      <c r="D122" s="11">
        <f>SUM(D117:D121)</f>
        <v>30318</v>
      </c>
      <c r="E122" s="12">
        <f>SUM(E117:E121)</f>
        <v>33250</v>
      </c>
    </row>
    <row r="124" spans="1:6" x14ac:dyDescent="0.25">
      <c r="B124" s="2" t="s">
        <v>121</v>
      </c>
      <c r="C124" s="5">
        <v>12000</v>
      </c>
      <c r="D124" s="9">
        <v>0</v>
      </c>
      <c r="E124" s="7">
        <v>0</v>
      </c>
    </row>
    <row r="125" spans="1:6" x14ac:dyDescent="0.25">
      <c r="B125" s="2" t="s">
        <v>122</v>
      </c>
      <c r="C125" s="5">
        <v>12500</v>
      </c>
      <c r="D125" s="9">
        <v>0</v>
      </c>
      <c r="E125" s="7">
        <v>25000</v>
      </c>
    </row>
    <row r="127" spans="1:6" s="1" customFormat="1" x14ac:dyDescent="0.25">
      <c r="B127" s="1" t="s">
        <v>83</v>
      </c>
      <c r="C127" s="10">
        <f>C48+C53+C65+C80+C87+C92+C106+C114+C122+C124+C125</f>
        <v>487797</v>
      </c>
      <c r="D127" s="11">
        <f>D48+D53+D65+D80+D87+D92+D106+D114+D122+D124+D125</f>
        <v>443884.58999999997</v>
      </c>
      <c r="E127" s="12">
        <f>E48+E53+E65+E80+E87+E92+E106+E114+E122+E124+E125</f>
        <v>550227</v>
      </c>
    </row>
    <row r="128" spans="1:6" s="1" customFormat="1" x14ac:dyDescent="0.25">
      <c r="C128" s="10"/>
      <c r="D128" s="11"/>
      <c r="E128" s="12"/>
    </row>
    <row r="129" spans="1:5" s="1" customFormat="1" x14ac:dyDescent="0.25">
      <c r="B129" s="1" t="s">
        <v>84</v>
      </c>
      <c r="C129" s="13">
        <f>C41-C127</f>
        <v>-4000</v>
      </c>
      <c r="D129" s="14">
        <f>D41-D127</f>
        <v>102994.9800000001</v>
      </c>
      <c r="E129" s="15">
        <f>E41-E127</f>
        <v>0</v>
      </c>
    </row>
    <row r="132" spans="1:5" x14ac:dyDescent="0.25">
      <c r="A132" s="19" t="s">
        <v>141</v>
      </c>
      <c r="B132" s="19"/>
    </row>
    <row r="134" spans="1:5" x14ac:dyDescent="0.25">
      <c r="A134" s="18"/>
      <c r="B134" s="18"/>
    </row>
    <row r="135" spans="1:5" x14ac:dyDescent="0.25">
      <c r="A135" s="1" t="s">
        <v>142</v>
      </c>
    </row>
    <row r="137" spans="1:5" x14ac:dyDescent="0.25">
      <c r="A137" s="18"/>
      <c r="B137" s="18"/>
    </row>
    <row r="138" spans="1:5" x14ac:dyDescent="0.25">
      <c r="A138" s="1" t="s">
        <v>143</v>
      </c>
    </row>
  </sheetData>
  <mergeCells count="1">
    <mergeCell ref="A132:B132"/>
  </mergeCells>
  <pageMargins left="0.25" right="0.25" top="1" bottom="0.75" header="0.3" footer="0.3"/>
  <pageSetup orientation="landscape" r:id="rId1"/>
  <headerFooter differentFirst="1">
    <firstHeader>&amp;C&amp;"-,Bold"&amp;14Village of Milo
2021  Budget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</dc:creator>
  <cp:lastModifiedBy>U01</cp:lastModifiedBy>
  <cp:lastPrinted>2021-06-08T19:49:31Z</cp:lastPrinted>
  <dcterms:created xsi:type="dcterms:W3CDTF">2020-12-03T17:15:32Z</dcterms:created>
  <dcterms:modified xsi:type="dcterms:W3CDTF">2021-06-08T19:51:06Z</dcterms:modified>
</cp:coreProperties>
</file>